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Расходы раздел, подраздел\2026 год\"/>
    </mc:Choice>
  </mc:AlternateContent>
  <bookViews>
    <workbookView xWindow="0" yWindow="0" windowWidth="28800" windowHeight="11835"/>
  </bookViews>
  <sheets>
    <sheet name="за январь 2026 года" sheetId="3" r:id="rId1"/>
  </sheets>
  <calcPr calcId="152511"/>
</workbook>
</file>

<file path=xl/calcChain.xml><?xml version="1.0" encoding="utf-8"?>
<calcChain xmlns="http://schemas.openxmlformats.org/spreadsheetml/2006/main">
  <c r="E56" i="3" l="1"/>
  <c r="G46" i="3" l="1"/>
  <c r="E45" i="3"/>
  <c r="D45" i="3"/>
  <c r="G45" i="3" l="1"/>
  <c r="G35" i="3"/>
  <c r="D34" i="3"/>
  <c r="E34" i="3"/>
  <c r="C34" i="3"/>
  <c r="G15" i="3"/>
  <c r="C56" i="3"/>
  <c r="F53" i="3"/>
  <c r="F15" i="3"/>
  <c r="C9" i="3"/>
  <c r="G34" i="3" l="1"/>
  <c r="C47" i="3"/>
  <c r="C51" i="3"/>
  <c r="E47" i="3"/>
  <c r="F16" i="3" l="1"/>
  <c r="G13" i="3" l="1"/>
  <c r="F13" i="3"/>
  <c r="D51" i="3" l="1"/>
  <c r="E51" i="3"/>
  <c r="D42" i="3"/>
  <c r="E42" i="3"/>
  <c r="D36" i="3"/>
  <c r="E36" i="3"/>
  <c r="D29" i="3"/>
  <c r="E29" i="3"/>
  <c r="D23" i="3"/>
  <c r="E23" i="3"/>
  <c r="D9" i="3"/>
  <c r="E9" i="3"/>
  <c r="G30" i="3"/>
  <c r="F30" i="3"/>
  <c r="G26" i="3"/>
  <c r="F26" i="3"/>
  <c r="G21" i="3"/>
  <c r="G22" i="3"/>
  <c r="F21" i="3"/>
  <c r="F22" i="3"/>
  <c r="D20" i="3"/>
  <c r="E20" i="3"/>
  <c r="G10" i="3"/>
  <c r="F10" i="3"/>
  <c r="C20" i="3"/>
  <c r="D56" i="3"/>
  <c r="D54" i="3"/>
  <c r="E54" i="3"/>
  <c r="C54" i="3"/>
  <c r="C29" i="3"/>
  <c r="C18" i="3"/>
  <c r="G29" i="3" l="1"/>
  <c r="G54" i="3"/>
  <c r="F54" i="3"/>
  <c r="G20" i="3"/>
  <c r="F20" i="3"/>
  <c r="G56" i="3"/>
  <c r="F56" i="3"/>
  <c r="F29" i="3"/>
  <c r="G57" i="3"/>
  <c r="F57" i="3"/>
  <c r="C36" i="3" l="1"/>
  <c r="C42" i="3"/>
  <c r="C23" i="3"/>
  <c r="C8" i="3" l="1"/>
  <c r="F11" i="3"/>
  <c r="G11" i="3"/>
  <c r="F12" i="3"/>
  <c r="G12" i="3"/>
  <c r="F14" i="3"/>
  <c r="G14" i="3"/>
  <c r="F17" i="3"/>
  <c r="G17" i="3"/>
  <c r="D18" i="3"/>
  <c r="E18" i="3"/>
  <c r="E8" i="3" s="1"/>
  <c r="G19" i="3"/>
  <c r="F23" i="3"/>
  <c r="F24" i="3"/>
  <c r="G24" i="3"/>
  <c r="F25" i="3"/>
  <c r="G25" i="3"/>
  <c r="F27" i="3"/>
  <c r="G27" i="3"/>
  <c r="F28" i="3"/>
  <c r="G28" i="3"/>
  <c r="F31" i="3"/>
  <c r="G31" i="3"/>
  <c r="F32" i="3"/>
  <c r="G32" i="3"/>
  <c r="F33" i="3"/>
  <c r="G33" i="3"/>
  <c r="F37" i="3"/>
  <c r="G37" i="3"/>
  <c r="F38" i="3"/>
  <c r="G38" i="3"/>
  <c r="F39" i="3"/>
  <c r="G39" i="3"/>
  <c r="F40" i="3"/>
  <c r="G40" i="3"/>
  <c r="F41" i="3"/>
  <c r="G41" i="3"/>
  <c r="F43" i="3"/>
  <c r="G43" i="3"/>
  <c r="F44" i="3"/>
  <c r="G44" i="3"/>
  <c r="D47" i="3"/>
  <c r="F47" i="3"/>
  <c r="F48" i="3"/>
  <c r="G48" i="3"/>
  <c r="F49" i="3"/>
  <c r="G49" i="3"/>
  <c r="F50" i="3"/>
  <c r="G50" i="3"/>
  <c r="F52" i="3"/>
  <c r="G52" i="3"/>
  <c r="F55" i="3"/>
  <c r="G55" i="3"/>
  <c r="D8" i="3" l="1"/>
  <c r="G8" i="3" s="1"/>
  <c r="F8" i="3"/>
  <c r="G18" i="3"/>
  <c r="G42" i="3"/>
  <c r="G51" i="3"/>
  <c r="F51" i="3"/>
  <c r="G47" i="3"/>
  <c r="F42" i="3"/>
  <c r="F36" i="3"/>
  <c r="G23" i="3"/>
  <c r="F9" i="3"/>
  <c r="G36" i="3"/>
  <c r="G9" i="3"/>
</calcChain>
</file>

<file path=xl/sharedStrings.xml><?xml version="1.0" encoding="utf-8"?>
<sst xmlns="http://schemas.openxmlformats.org/spreadsheetml/2006/main" count="108" uniqueCount="108">
  <si>
    <t>Раздел, подраздел</t>
  </si>
  <si>
    <t>Код</t>
  </si>
  <si>
    <t>% исполнения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</si>
  <si>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</si>
  <si>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</si>
  <si>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</si>
  <si>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</si>
  <si>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</si>
  <si>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</si>
  <si>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</si>
  <si>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</si>
  <si>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</si>
  <si>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</si>
  <si>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</si>
  <si>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</si>
  <si>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</si>
  <si>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</si>
  <si>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</si>
  <si>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</si>
  <si>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</si>
  <si>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</si>
  <si>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</si>
  <si>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0310</t>
  </si>
  <si>
    <t>НАЦИОНАЛЬНАЯ ЭКОНОМИКА</t>
  </si>
  <si>
    <t>0400</t>
  </si>
  <si>
    <t>0401</t>
  </si>
  <si>
    <t>0405</t>
  </si>
  <si>
    <t>0408</t>
  </si>
  <si>
    <t>0409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</si>
  <si>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</si>
  <si>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</si>
  <si>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</si>
  <si>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</si>
  <si>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</si>
  <si>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</si>
  <si>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</si>
  <si>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</si>
  <si>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</si>
  <si>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</si>
  <si>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</si>
  <si>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</si>
  <si>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</si>
  <si>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</si>
  <si>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</si>
  <si>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</si>
  <si>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</si>
  <si>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</si>
  <si>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</si>
  <si>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</si>
  <si>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</si>
  <si>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</si>
  <si>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</si>
  <si>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</si>
  <si>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</si>
  <si>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</si>
  <si>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</si>
  <si>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</si>
  <si>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</si>
  <si>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</si>
  <si>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</si>
  <si>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</si>
  <si>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</si>
  <si>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</si>
  <si>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</si>
  <si>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</si>
  <si>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</si>
  <si>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</si>
  <si>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</si>
  <si>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</si>
  <si>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</si>
  <si>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</si>
  <si>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</si>
  <si>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</si>
  <si>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</si>
  <si>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</si>
  <si>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</si>
  <si>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</si>
  <si>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</si>
  <si>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</si>
  <si>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</si>
  <si>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</si>
  <si>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</si>
  <si>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</si>
  <si>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</si>
  <si>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Уточненные годовые назначения,  рублей</t>
  </si>
  <si>
    <t>6=5/3*100</t>
  </si>
  <si>
    <t>7=5/4*100</t>
  </si>
  <si>
    <t>0203</t>
  </si>
  <si>
    <t>НАЦИОНАЛЬНАЯ ОБОРОНА</t>
  </si>
  <si>
    <t>Мобилизационная и вневойсковая подготовка</t>
  </si>
  <si>
    <t>0200</t>
  </si>
  <si>
    <t>Дополнительное образование</t>
  </si>
  <si>
    <t>0703</t>
  </si>
  <si>
    <t>к  уточненным годовым назначениям</t>
  </si>
  <si>
    <t>Сведения о расходах бюджета Уренского муниципального округа Нижегородской области</t>
  </si>
  <si>
    <t>0314</t>
  </si>
  <si>
    <t>1105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</si>
  <si>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</si>
  <si>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</si>
  <si>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Другие вопросы в области физической культуры и спорта</t>
  </si>
  <si>
    <t>0107</t>
  </si>
  <si>
    <t>Обеспечение проведения выборов и референдумов</t>
  </si>
  <si>
    <t>0900</t>
  </si>
  <si>
    <t>0902</t>
  </si>
  <si>
    <t>Амбулаторная помощь</t>
  </si>
  <si>
    <t>ЗДРАВООХРАНЕНИЕ</t>
  </si>
  <si>
    <t>на 01.02.2026 г.</t>
  </si>
  <si>
    <t>Информация  за январь  2026 года в разрезе разделов, подразделов классификации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</si>
</sst>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 applyProtection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" fontId="7" fillId="0" borderId="8" xfId="1" applyNumberFormat="1" applyFont="1" applyBorder="1" applyAlignment="1" applyProtection="1">
      <alignment horizontal="right" vertical="center" wrapText="1"/>
    </xf>
    <xf numFmtId="4" fontId="6" fillId="0" borderId="9" xfId="1" applyNumberFormat="1" applyFont="1" applyBorder="1" applyAlignment="1" applyProtection="1">
      <alignment horizontal="right" vertical="center" wrapText="1"/>
    </xf>
    <xf numFmtId="4" fontId="7" fillId="0" borderId="1" xfId="1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6" fillId="0" borderId="1" xfId="1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4" fontId="7" fillId="0" borderId="1" xfId="1" applyNumberFormat="1" applyFont="1" applyFill="1" applyBorder="1" applyAlignment="1" applyProtection="1">
      <alignment horizontal="right" vertical="center" wrapText="1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zoomScale="70" zoomScaleNormal="70" workbookViewId="0">
      <selection activeCell="E8" sqref="E8"/>
    </sheetView>
  </sheetViews>
  <sheetFormatPr defaultRowHeight="15" x14ac:dyDescent="0.25"/>
  <cols>
    <col min="1" max="1" width="32.140625" customWidth="1"/>
    <col min="3" max="3" width="18.28515625" customWidth="1"/>
    <col min="4" max="4" width="20" customWidth="1"/>
    <col min="5" max="5" width="22.42578125" customWidth="1"/>
    <col min="6" max="6" width="17.7109375" customWidth="1"/>
    <col min="7" max="7" width="17.42578125" customWidth="1"/>
  </cols>
  <sheetData>
    <row r="1" spans="1:7" ht="18.75" x14ac:dyDescent="0.25">
      <c r="A1" s="28" t="s">
        <v>94</v>
      </c>
      <c r="B1" s="28"/>
      <c r="C1" s="28"/>
      <c r="D1" s="28"/>
      <c r="E1" s="28"/>
      <c r="F1" s="28"/>
      <c r="G1" s="28"/>
    </row>
    <row r="2" spans="1:7" ht="15.75" x14ac:dyDescent="0.25">
      <c r="A2" s="29" t="s">
        <v>107</v>
      </c>
      <c r="B2" s="29"/>
      <c r="C2" s="29"/>
      <c r="D2" s="29"/>
      <c r="E2" s="29"/>
      <c r="F2" s="29"/>
      <c r="G2" s="29"/>
    </row>
    <row r="3" spans="1:7" ht="15.6" x14ac:dyDescent="0.3">
      <c r="A3" s="1"/>
      <c r="B3" s="1"/>
      <c r="C3" s="1"/>
      <c r="D3" s="1"/>
      <c r="E3" s="1"/>
      <c r="F3" s="1"/>
      <c r="G3" s="1"/>
    </row>
    <row r="4" spans="1:7" ht="15.75" customHeight="1" x14ac:dyDescent="0.25">
      <c r="A4" s="30" t="s">
        <v>0</v>
      </c>
      <c r="B4" s="30" t="s">
        <v>1</v>
      </c>
      <c r="C4" s="33" t="s">
        <v>106</v>
      </c>
      <c r="D4" s="34"/>
      <c r="E4" s="34"/>
      <c r="F4" s="34"/>
      <c r="G4" s="35"/>
    </row>
    <row r="5" spans="1:7" ht="25.5" customHeight="1" x14ac:dyDescent="0.25">
      <c r="A5" s="31"/>
      <c r="B5" s="31"/>
      <c r="C5" s="30" t="s">
        <v>82</v>
      </c>
      <c r="D5" s="30" t="s">
        <v>84</v>
      </c>
      <c r="E5" s="30" t="s">
        <v>3</v>
      </c>
      <c r="F5" s="36" t="s">
        <v>2</v>
      </c>
      <c r="G5" s="37"/>
    </row>
    <row r="6" spans="1:7" ht="70.5" customHeight="1" x14ac:dyDescent="0.25">
      <c r="A6" s="32"/>
      <c r="B6" s="32"/>
      <c r="C6" s="32"/>
      <c r="D6" s="32"/>
      <c r="E6" s="32"/>
      <c r="F6" s="11" t="s">
        <v>83</v>
      </c>
      <c r="G6" s="11" t="s">
        <v>93</v>
      </c>
    </row>
    <row r="7" spans="1:7" ht="26.25" customHeight="1" x14ac:dyDescent="0.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 t="s">
        <v>85</v>
      </c>
      <c r="G7" s="10" t="s">
        <v>86</v>
      </c>
    </row>
    <row r="8" spans="1:7" ht="23.25" customHeight="1" x14ac:dyDescent="0.25">
      <c r="A8" s="2" t="s">
        <v>4</v>
      </c>
      <c r="B8" s="3"/>
      <c r="C8" s="12">
        <f>C9+C18+C20+C23+C29+C36+C42+C47+C51+C54+C56+C34</f>
        <v>1941091900</v>
      </c>
      <c r="D8" s="12">
        <f>D9+D18+D20+D23+D29+D36+D42+D47+D51+D54+D56+D34+D45</f>
        <v>1995556267.3700001</v>
      </c>
      <c r="E8" s="12">
        <f>E9+E18+E20+E23+E29+E36+E42+E47+E51+E54+E56+E34+E45</f>
        <v>92100861.669999987</v>
      </c>
      <c r="F8" s="12">
        <f>E8/C8*100</f>
        <v>4.7447965585761285</v>
      </c>
      <c r="G8" s="12">
        <f>E8/D8*100</f>
        <v>4.6152976578997844</v>
      </c>
    </row>
    <row r="9" spans="1:7" ht="34.5" customHeight="1" x14ac:dyDescent="0.25">
      <c r="A9" s="4" t="s">
        <v>5</v>
      </c>
      <c r="B9" s="5" t="s">
        <v>6</v>
      </c>
      <c r="C9" s="13">
        <f>SUM(C10:C17)</f>
        <v>216498635.5</v>
      </c>
      <c r="D9" s="13">
        <f t="shared" ref="D9:E9" si="0">SUM(D10:D17)</f>
        <v>223363486.28</v>
      </c>
      <c r="E9" s="13">
        <f t="shared" si="0"/>
        <v>1769350.33</v>
      </c>
      <c r="F9" s="15">
        <f>E9/C9*100</f>
        <v>0.81725703532205407</v>
      </c>
      <c r="G9" s="15">
        <f>E9/D9*100</f>
        <v>0.79213946713833505</v>
      </c>
    </row>
    <row r="10" spans="1:7" ht="75.599999999999994" customHeight="1" x14ac:dyDescent="0.25">
      <c r="A10" s="7" t="s">
        <v>7</v>
      </c>
      <c r="B10" s="8" t="s">
        <v>8</v>
      </c>
      <c r="C10" s="22">
        <v>2611900</v>
      </c>
      <c r="D10" s="22">
        <v>2611900</v>
      </c>
      <c r="E10" s="22">
        <v>41218.9</v>
      </c>
      <c r="F10" s="19">
        <f t="shared" ref="F10:F55" si="1">E10/C10*100</f>
        <v>1.5781193766989547</v>
      </c>
      <c r="G10" s="19">
        <f t="shared" ref="G10:G19" si="2">E10/D10*100</f>
        <v>1.5781193766989547</v>
      </c>
    </row>
    <row r="11" spans="1:7" ht="94.5" customHeight="1" x14ac:dyDescent="0.25">
      <c r="A11" s="7" t="s">
        <v>10</v>
      </c>
      <c r="B11" s="8" t="s">
        <v>9</v>
      </c>
      <c r="C11" s="22">
        <v>1692400</v>
      </c>
      <c r="D11" s="22">
        <v>1692400</v>
      </c>
      <c r="E11" s="22">
        <v>71818.5</v>
      </c>
      <c r="F11" s="19">
        <f t="shared" si="1"/>
        <v>4.2435889860553067</v>
      </c>
      <c r="G11" s="19">
        <f t="shared" si="2"/>
        <v>4.2435889860553067</v>
      </c>
    </row>
    <row r="12" spans="1:7" ht="129" customHeight="1" x14ac:dyDescent="0.25">
      <c r="A12" s="7" t="s">
        <v>12</v>
      </c>
      <c r="B12" s="8" t="s">
        <v>11</v>
      </c>
      <c r="C12" s="22">
        <v>59655500</v>
      </c>
      <c r="D12" s="22">
        <v>59655500</v>
      </c>
      <c r="E12" s="22">
        <v>703701.02</v>
      </c>
      <c r="F12" s="19">
        <f>E12/C12*100</f>
        <v>1.1796079489736906</v>
      </c>
      <c r="G12" s="19">
        <f>E12/D12*100</f>
        <v>1.1796079489736906</v>
      </c>
    </row>
    <row r="13" spans="1:7" ht="26.25" customHeight="1" x14ac:dyDescent="0.25">
      <c r="A13" s="7" t="s">
        <v>14</v>
      </c>
      <c r="B13" s="8" t="s">
        <v>13</v>
      </c>
      <c r="C13" s="22">
        <v>68300</v>
      </c>
      <c r="D13" s="22">
        <v>68300</v>
      </c>
      <c r="E13" s="22">
        <v>0</v>
      </c>
      <c r="F13" s="19">
        <f>E13/C13*100</f>
        <v>0</v>
      </c>
      <c r="G13" s="19">
        <f>E13/D13*100</f>
        <v>0</v>
      </c>
    </row>
    <row r="14" spans="1:7" ht="79.5" customHeight="1" x14ac:dyDescent="0.25">
      <c r="A14" s="7" t="s">
        <v>16</v>
      </c>
      <c r="B14" s="8" t="s">
        <v>15</v>
      </c>
      <c r="C14" s="22">
        <v>23932800</v>
      </c>
      <c r="D14" s="22">
        <v>23932800</v>
      </c>
      <c r="E14" s="22">
        <v>428182.34</v>
      </c>
      <c r="F14" s="19">
        <f t="shared" si="1"/>
        <v>1.7891025705308199</v>
      </c>
      <c r="G14" s="19">
        <f t="shared" si="2"/>
        <v>1.7891025705308199</v>
      </c>
    </row>
    <row r="15" spans="1:7" ht="79.5" hidden="1" customHeight="1" x14ac:dyDescent="0.25">
      <c r="A15" s="7" t="s">
        <v>101</v>
      </c>
      <c r="B15" s="8" t="s">
        <v>100</v>
      </c>
      <c r="C15" s="22">
        <v>0</v>
      </c>
      <c r="D15" s="22">
        <v>0</v>
      </c>
      <c r="E15" s="22">
        <v>0</v>
      </c>
      <c r="F15" s="19" t="e">
        <f t="shared" si="1"/>
        <v>#DIV/0!</v>
      </c>
      <c r="G15" s="19" t="e">
        <f t="shared" si="2"/>
        <v>#DIV/0!</v>
      </c>
    </row>
    <row r="16" spans="1:7" ht="25.5" customHeight="1" x14ac:dyDescent="0.25">
      <c r="A16" s="7" t="s">
        <v>18</v>
      </c>
      <c r="B16" s="8" t="s">
        <v>17</v>
      </c>
      <c r="C16" s="22">
        <v>12000000</v>
      </c>
      <c r="D16" s="22">
        <v>14364850.779999999</v>
      </c>
      <c r="E16" s="22">
        <v>0</v>
      </c>
      <c r="F16" s="19">
        <f t="shared" si="1"/>
        <v>0</v>
      </c>
      <c r="G16" s="19">
        <v>0</v>
      </c>
    </row>
    <row r="17" spans="1:7" ht="38.25" customHeight="1" x14ac:dyDescent="0.25">
      <c r="A17" s="7" t="s">
        <v>20</v>
      </c>
      <c r="B17" s="8" t="s">
        <v>19</v>
      </c>
      <c r="C17" s="22">
        <v>116537735.5</v>
      </c>
      <c r="D17" s="22">
        <v>121037735.5</v>
      </c>
      <c r="E17" s="22">
        <v>524429.56999999995</v>
      </c>
      <c r="F17" s="19">
        <f t="shared" si="1"/>
        <v>0.45000837518419085</v>
      </c>
      <c r="G17" s="19">
        <f t="shared" si="2"/>
        <v>0.43327774419573467</v>
      </c>
    </row>
    <row r="18" spans="1:7" ht="38.25" customHeight="1" x14ac:dyDescent="0.25">
      <c r="A18" s="4" t="s">
        <v>88</v>
      </c>
      <c r="B18" s="5" t="s">
        <v>90</v>
      </c>
      <c r="C18" s="21">
        <f>C19</f>
        <v>1744700</v>
      </c>
      <c r="D18" s="14">
        <f t="shared" ref="D18:E18" si="3">SUM(D19)</f>
        <v>1744700</v>
      </c>
      <c r="E18" s="14">
        <f t="shared" si="3"/>
        <v>82097.11</v>
      </c>
      <c r="F18" s="15"/>
      <c r="G18" s="15">
        <f>E18/D18*100</f>
        <v>4.7055144150856885</v>
      </c>
    </row>
    <row r="19" spans="1:7" ht="38.25" customHeight="1" x14ac:dyDescent="0.25">
      <c r="A19" s="7" t="s">
        <v>89</v>
      </c>
      <c r="B19" s="8" t="s">
        <v>87</v>
      </c>
      <c r="C19" s="16">
        <v>1744700</v>
      </c>
      <c r="D19" s="17">
        <v>1744700</v>
      </c>
      <c r="E19" s="17">
        <v>82097.11</v>
      </c>
      <c r="F19" s="19"/>
      <c r="G19" s="19">
        <f t="shared" si="2"/>
        <v>4.7055144150856885</v>
      </c>
    </row>
    <row r="20" spans="1:7" ht="69" customHeight="1" x14ac:dyDescent="0.25">
      <c r="A20" s="4" t="s">
        <v>81</v>
      </c>
      <c r="B20" s="5" t="s">
        <v>21</v>
      </c>
      <c r="C20" s="13">
        <f>SUM(C21:C22)</f>
        <v>48077820</v>
      </c>
      <c r="D20" s="13">
        <f>SUM(D21:D22)</f>
        <v>48077820</v>
      </c>
      <c r="E20" s="13">
        <f>SUM(E21:E22)</f>
        <v>3025185.04</v>
      </c>
      <c r="F20" s="25">
        <f>E20/C20*100</f>
        <v>6.2922674946576205</v>
      </c>
      <c r="G20" s="25">
        <f>E20/D20*100</f>
        <v>6.2922674946576205</v>
      </c>
    </row>
    <row r="21" spans="1:7" ht="37.15" customHeight="1" x14ac:dyDescent="0.25">
      <c r="A21" s="7" t="s">
        <v>97</v>
      </c>
      <c r="B21" s="8" t="s">
        <v>22</v>
      </c>
      <c r="C21" s="23">
        <v>48037820</v>
      </c>
      <c r="D21" s="22">
        <v>48037820</v>
      </c>
      <c r="E21" s="22">
        <v>3025185.04</v>
      </c>
      <c r="F21" s="19">
        <f t="shared" si="1"/>
        <v>6.2975069226705118</v>
      </c>
      <c r="G21" s="19">
        <f t="shared" ref="G21:G22" si="4">E21/D21*100</f>
        <v>6.2975069226705118</v>
      </c>
    </row>
    <row r="22" spans="1:7" ht="69.599999999999994" customHeight="1" x14ac:dyDescent="0.25">
      <c r="A22" s="7" t="s">
        <v>98</v>
      </c>
      <c r="B22" s="8" t="s">
        <v>95</v>
      </c>
      <c r="C22" s="23">
        <v>40000</v>
      </c>
      <c r="D22" s="22">
        <v>40000</v>
      </c>
      <c r="E22" s="22">
        <v>0</v>
      </c>
      <c r="F22" s="19">
        <f t="shared" si="1"/>
        <v>0</v>
      </c>
      <c r="G22" s="19">
        <f t="shared" si="4"/>
        <v>0</v>
      </c>
    </row>
    <row r="23" spans="1:7" ht="33.75" customHeight="1" x14ac:dyDescent="0.25">
      <c r="A23" s="4" t="s">
        <v>23</v>
      </c>
      <c r="B23" s="5" t="s">
        <v>24</v>
      </c>
      <c r="C23" s="13">
        <f>SUM(C24:C28)</f>
        <v>209552290.96000001</v>
      </c>
      <c r="D23" s="13">
        <f>SUM(D24:D28)</f>
        <v>209384723.18000001</v>
      </c>
      <c r="E23" s="13">
        <f>SUM(E24:E28)</f>
        <v>5449489.9699999997</v>
      </c>
      <c r="F23" s="15">
        <f t="shared" si="1"/>
        <v>2.6005394381683069</v>
      </c>
      <c r="G23" s="15">
        <f>E23/D23*100</f>
        <v>2.602620614931531</v>
      </c>
    </row>
    <row r="24" spans="1:7" ht="21" customHeight="1" x14ac:dyDescent="0.25">
      <c r="A24" s="7" t="s">
        <v>30</v>
      </c>
      <c r="B24" s="8" t="s">
        <v>25</v>
      </c>
      <c r="C24" s="22">
        <v>705501.6</v>
      </c>
      <c r="D24" s="22">
        <v>705501.6</v>
      </c>
      <c r="E24" s="22">
        <v>0</v>
      </c>
      <c r="F24" s="19">
        <f t="shared" si="1"/>
        <v>0</v>
      </c>
      <c r="G24" s="19">
        <f>E24/D24*100</f>
        <v>0</v>
      </c>
    </row>
    <row r="25" spans="1:7" ht="31.5" customHeight="1" x14ac:dyDescent="0.25">
      <c r="A25" s="7" t="s">
        <v>31</v>
      </c>
      <c r="B25" s="8" t="s">
        <v>26</v>
      </c>
      <c r="C25" s="22">
        <v>7907200</v>
      </c>
      <c r="D25" s="22">
        <v>7450200</v>
      </c>
      <c r="E25" s="22">
        <v>128449.60000000001</v>
      </c>
      <c r="F25" s="19">
        <f t="shared" si="1"/>
        <v>1.624463779846216</v>
      </c>
      <c r="G25" s="19">
        <f t="shared" ref="G25:G28" si="5">E25/D25*100</f>
        <v>1.7241094198813454</v>
      </c>
    </row>
    <row r="26" spans="1:7" ht="31.5" customHeight="1" x14ac:dyDescent="0.25">
      <c r="A26" s="7" t="s">
        <v>32</v>
      </c>
      <c r="B26" s="8" t="s">
        <v>27</v>
      </c>
      <c r="C26" s="22">
        <v>35000000</v>
      </c>
      <c r="D26" s="22">
        <v>35289432.219999999</v>
      </c>
      <c r="E26" s="22">
        <v>590220.37</v>
      </c>
      <c r="F26" s="19">
        <f t="shared" si="1"/>
        <v>1.6863439142857144</v>
      </c>
      <c r="G26" s="19">
        <f t="shared" si="5"/>
        <v>1.6725130807446014</v>
      </c>
    </row>
    <row r="27" spans="1:7" ht="36.6" customHeight="1" x14ac:dyDescent="0.25">
      <c r="A27" s="7" t="s">
        <v>33</v>
      </c>
      <c r="B27" s="8" t="s">
        <v>28</v>
      </c>
      <c r="C27" s="22">
        <v>161119389.36000001</v>
      </c>
      <c r="D27" s="26">
        <v>161119389.36000001</v>
      </c>
      <c r="E27" s="26">
        <v>4730820</v>
      </c>
      <c r="F27" s="19">
        <f t="shared" si="1"/>
        <v>2.9362201649297508</v>
      </c>
      <c r="G27" s="19">
        <f t="shared" si="5"/>
        <v>2.9362201649297508</v>
      </c>
    </row>
    <row r="28" spans="1:7" ht="36" customHeight="1" x14ac:dyDescent="0.25">
      <c r="A28" s="7" t="s">
        <v>34</v>
      </c>
      <c r="B28" s="8" t="s">
        <v>29</v>
      </c>
      <c r="C28" s="22">
        <v>4820200</v>
      </c>
      <c r="D28" s="22">
        <v>4820200</v>
      </c>
      <c r="E28" s="22">
        <v>0</v>
      </c>
      <c r="F28" s="19">
        <f t="shared" si="1"/>
        <v>0</v>
      </c>
      <c r="G28" s="19">
        <f t="shared" si="5"/>
        <v>0</v>
      </c>
    </row>
    <row r="29" spans="1:7" ht="54" customHeight="1" x14ac:dyDescent="0.25">
      <c r="A29" s="4" t="s">
        <v>35</v>
      </c>
      <c r="B29" s="5" t="s">
        <v>36</v>
      </c>
      <c r="C29" s="13">
        <f>SUM(C30:C33)</f>
        <v>204348844.53</v>
      </c>
      <c r="D29" s="13">
        <f t="shared" ref="D29:E29" si="6">SUM(D30:D33)</f>
        <v>212165139.30000001</v>
      </c>
      <c r="E29" s="13">
        <f t="shared" si="6"/>
        <v>5183290.13</v>
      </c>
      <c r="F29" s="15">
        <f t="shared" si="1"/>
        <v>2.536491039096163</v>
      </c>
      <c r="G29" s="15">
        <f t="shared" ref="G29:G33" si="7">E29/D29*100</f>
        <v>2.4430451426192423</v>
      </c>
    </row>
    <row r="30" spans="1:7" ht="26.45" customHeight="1" x14ac:dyDescent="0.25">
      <c r="A30" s="7" t="s">
        <v>41</v>
      </c>
      <c r="B30" s="8" t="s">
        <v>37</v>
      </c>
      <c r="C30" s="22">
        <v>15358584</v>
      </c>
      <c r="D30" s="22">
        <v>14365984</v>
      </c>
      <c r="E30" s="22">
        <v>0</v>
      </c>
      <c r="F30" s="19">
        <f t="shared" si="1"/>
        <v>0</v>
      </c>
      <c r="G30" s="19">
        <f t="shared" si="7"/>
        <v>0</v>
      </c>
    </row>
    <row r="31" spans="1:7" ht="21" customHeight="1" x14ac:dyDescent="0.25">
      <c r="A31" s="7" t="s">
        <v>42</v>
      </c>
      <c r="B31" s="8" t="s">
        <v>38</v>
      </c>
      <c r="C31" s="22">
        <v>30522480</v>
      </c>
      <c r="D31" s="22">
        <v>28191900.41</v>
      </c>
      <c r="E31" s="22">
        <v>0</v>
      </c>
      <c r="F31" s="19">
        <f t="shared" si="1"/>
        <v>0</v>
      </c>
      <c r="G31" s="19">
        <f t="shared" si="7"/>
        <v>0</v>
      </c>
    </row>
    <row r="32" spans="1:7" ht="21" customHeight="1" x14ac:dyDescent="0.25">
      <c r="A32" s="7" t="s">
        <v>43</v>
      </c>
      <c r="B32" s="8" t="s">
        <v>39</v>
      </c>
      <c r="C32" s="22">
        <v>86049124.969999999</v>
      </c>
      <c r="D32" s="22">
        <v>97188599.329999998</v>
      </c>
      <c r="E32" s="22">
        <v>3998949.12</v>
      </c>
      <c r="F32" s="19">
        <f t="shared" si="1"/>
        <v>4.6472862116775575</v>
      </c>
      <c r="G32" s="19">
        <f t="shared" si="7"/>
        <v>4.1146277933502553</v>
      </c>
    </row>
    <row r="33" spans="1:7" ht="52.5" customHeight="1" x14ac:dyDescent="0.25">
      <c r="A33" s="7" t="s">
        <v>44</v>
      </c>
      <c r="B33" s="8" t="s">
        <v>40</v>
      </c>
      <c r="C33" s="22">
        <v>72418655.560000002</v>
      </c>
      <c r="D33" s="22">
        <v>72418655.560000002</v>
      </c>
      <c r="E33" s="22">
        <v>1184341.01</v>
      </c>
      <c r="F33" s="19">
        <f t="shared" si="1"/>
        <v>1.6354087228514687</v>
      </c>
      <c r="G33" s="19">
        <f t="shared" si="7"/>
        <v>1.6354087228514687</v>
      </c>
    </row>
    <row r="34" spans="1:7" s="27" customFormat="1" ht="52.5" customHeight="1" x14ac:dyDescent="0.25">
      <c r="A34" s="4" t="s">
        <v>45</v>
      </c>
      <c r="B34" s="5" t="s">
        <v>46</v>
      </c>
      <c r="C34" s="24">
        <f>C35</f>
        <v>130000</v>
      </c>
      <c r="D34" s="24">
        <f t="shared" ref="D34:E34" si="8">D35</f>
        <v>130000</v>
      </c>
      <c r="E34" s="24">
        <f t="shared" si="8"/>
        <v>0</v>
      </c>
      <c r="F34" s="19"/>
      <c r="G34" s="19">
        <f t="shared" ref="G34:G35" si="9">E34/D34*100</f>
        <v>0</v>
      </c>
    </row>
    <row r="35" spans="1:7" ht="52.5" customHeight="1" x14ac:dyDescent="0.25">
      <c r="A35" s="7" t="s">
        <v>48</v>
      </c>
      <c r="B35" s="8" t="s">
        <v>47</v>
      </c>
      <c r="C35" s="22">
        <v>130000</v>
      </c>
      <c r="D35" s="22">
        <v>130000</v>
      </c>
      <c r="E35" s="22">
        <v>0</v>
      </c>
      <c r="F35" s="19"/>
      <c r="G35" s="19">
        <f t="shared" si="9"/>
        <v>0</v>
      </c>
    </row>
    <row r="36" spans="1:7" ht="18.75" customHeight="1" x14ac:dyDescent="0.25">
      <c r="A36" s="4" t="s">
        <v>50</v>
      </c>
      <c r="B36" s="5" t="s">
        <v>49</v>
      </c>
      <c r="C36" s="13">
        <f>SUM(C37:C41)</f>
        <v>899455960.58999991</v>
      </c>
      <c r="D36" s="13">
        <f t="shared" ref="D36:E36" si="10">SUM(D37:D41)</f>
        <v>900311023.77999997</v>
      </c>
      <c r="E36" s="13">
        <f t="shared" si="10"/>
        <v>60633502.799999997</v>
      </c>
      <c r="F36" s="15">
        <f t="shared" si="1"/>
        <v>6.7411308009151805</v>
      </c>
      <c r="G36" s="15">
        <f>E36/D36*100</f>
        <v>6.7347284658836299</v>
      </c>
    </row>
    <row r="37" spans="1:7" ht="17.25" customHeight="1" x14ac:dyDescent="0.25">
      <c r="A37" s="7" t="s">
        <v>55</v>
      </c>
      <c r="B37" s="8" t="s">
        <v>51</v>
      </c>
      <c r="C37" s="22">
        <v>260923171</v>
      </c>
      <c r="D37" s="22">
        <v>260923171</v>
      </c>
      <c r="E37" s="22">
        <v>19743145</v>
      </c>
      <c r="F37" s="19">
        <f t="shared" si="1"/>
        <v>7.5666507211044136</v>
      </c>
      <c r="G37" s="19">
        <f>E37/D37*100</f>
        <v>7.5666507211044136</v>
      </c>
    </row>
    <row r="38" spans="1:7" ht="20.25" customHeight="1" x14ac:dyDescent="0.25">
      <c r="A38" s="7" t="s">
        <v>56</v>
      </c>
      <c r="B38" s="8" t="s">
        <v>52</v>
      </c>
      <c r="C38" s="22">
        <v>471869814.79000002</v>
      </c>
      <c r="D38" s="22">
        <v>472647765.20999998</v>
      </c>
      <c r="E38" s="22">
        <v>31711277</v>
      </c>
      <c r="F38" s="19">
        <f t="shared" si="1"/>
        <v>6.7203444691864265</v>
      </c>
      <c r="G38" s="19">
        <f t="shared" ref="G38:G41" si="11">E38/D38*100</f>
        <v>6.7092831774864106</v>
      </c>
    </row>
    <row r="39" spans="1:7" ht="20.25" customHeight="1" x14ac:dyDescent="0.25">
      <c r="A39" s="7" t="s">
        <v>91</v>
      </c>
      <c r="B39" s="8" t="s">
        <v>92</v>
      </c>
      <c r="C39" s="22">
        <v>91711804.799999997</v>
      </c>
      <c r="D39" s="22">
        <v>91711804.799999997</v>
      </c>
      <c r="E39" s="22">
        <v>6136910</v>
      </c>
      <c r="F39" s="19">
        <f t="shared" si="1"/>
        <v>6.6915158995976931</v>
      </c>
      <c r="G39" s="19">
        <f t="shared" si="11"/>
        <v>6.6915158995976931</v>
      </c>
    </row>
    <row r="40" spans="1:7" ht="19.5" customHeight="1" x14ac:dyDescent="0.25">
      <c r="A40" s="7" t="s">
        <v>57</v>
      </c>
      <c r="B40" s="8" t="s">
        <v>53</v>
      </c>
      <c r="C40" s="22">
        <v>571700</v>
      </c>
      <c r="D40" s="22">
        <v>571700</v>
      </c>
      <c r="E40" s="22">
        <v>35840</v>
      </c>
      <c r="F40" s="19">
        <f t="shared" si="1"/>
        <v>6.2690222144481371</v>
      </c>
      <c r="G40" s="19">
        <f t="shared" si="11"/>
        <v>6.2690222144481371</v>
      </c>
    </row>
    <row r="41" spans="1:7" ht="33" customHeight="1" x14ac:dyDescent="0.25">
      <c r="A41" s="7" t="s">
        <v>58</v>
      </c>
      <c r="B41" s="8" t="s">
        <v>54</v>
      </c>
      <c r="C41" s="22">
        <v>74379470</v>
      </c>
      <c r="D41" s="22">
        <v>74456582.769999996</v>
      </c>
      <c r="E41" s="22">
        <v>3006330.8</v>
      </c>
      <c r="F41" s="19">
        <f t="shared" si="1"/>
        <v>4.0418825248418679</v>
      </c>
      <c r="G41" s="19">
        <f t="shared" si="11"/>
        <v>4.0376964509460525</v>
      </c>
    </row>
    <row r="42" spans="1:7" ht="33" customHeight="1" x14ac:dyDescent="0.25">
      <c r="A42" s="4" t="s">
        <v>60</v>
      </c>
      <c r="B42" s="5" t="s">
        <v>59</v>
      </c>
      <c r="C42" s="13">
        <f>SUM(C43:C44)</f>
        <v>192285344.53</v>
      </c>
      <c r="D42" s="13">
        <f t="shared" ref="D42:E42" si="12">SUM(D43:D44)</f>
        <v>192285328.71000001</v>
      </c>
      <c r="E42" s="13">
        <f t="shared" si="12"/>
        <v>10918446.109999999</v>
      </c>
      <c r="F42" s="15">
        <f t="shared" si="1"/>
        <v>5.678251838010735</v>
      </c>
      <c r="G42" s="15">
        <f>E42/D42*100</f>
        <v>5.678252305180771</v>
      </c>
    </row>
    <row r="43" spans="1:7" ht="18.75" customHeight="1" x14ac:dyDescent="0.25">
      <c r="A43" s="7" t="s">
        <v>63</v>
      </c>
      <c r="B43" s="8" t="s">
        <v>61</v>
      </c>
      <c r="C43" s="22">
        <v>156252944.53</v>
      </c>
      <c r="D43" s="22">
        <v>156252928.71000001</v>
      </c>
      <c r="E43" s="22">
        <v>10188233</v>
      </c>
      <c r="F43" s="19">
        <f t="shared" si="1"/>
        <v>6.5203462441271922</v>
      </c>
      <c r="G43" s="19">
        <f>E43/D43*100</f>
        <v>6.5203469042868347</v>
      </c>
    </row>
    <row r="44" spans="1:7" ht="29.25" customHeight="1" x14ac:dyDescent="0.25">
      <c r="A44" s="7" t="s">
        <v>64</v>
      </c>
      <c r="B44" s="8" t="s">
        <v>62</v>
      </c>
      <c r="C44" s="22">
        <v>36032400</v>
      </c>
      <c r="D44" s="22">
        <v>36032400</v>
      </c>
      <c r="E44" s="22">
        <v>730213.11</v>
      </c>
      <c r="F44" s="19">
        <f t="shared" si="1"/>
        <v>2.0265458587271454</v>
      </c>
      <c r="G44" s="19">
        <f>E44/D44*100</f>
        <v>2.0265458587271454</v>
      </c>
    </row>
    <row r="45" spans="1:7" ht="2.25" hidden="1" customHeight="1" x14ac:dyDescent="0.25">
      <c r="A45" s="4" t="s">
        <v>105</v>
      </c>
      <c r="B45" s="5" t="s">
        <v>102</v>
      </c>
      <c r="C45" s="24">
        <v>0</v>
      </c>
      <c r="D45" s="24">
        <f>D46</f>
        <v>0</v>
      </c>
      <c r="E45" s="24">
        <f>E46</f>
        <v>0</v>
      </c>
      <c r="F45" s="15"/>
      <c r="G45" s="15" t="e">
        <f t="shared" ref="G45:G46" si="13">E45/D45*100</f>
        <v>#DIV/0!</v>
      </c>
    </row>
    <row r="46" spans="1:7" ht="31.5" hidden="1" customHeight="1" x14ac:dyDescent="0.25">
      <c r="A46" s="7" t="s">
        <v>104</v>
      </c>
      <c r="B46" s="8" t="s">
        <v>103</v>
      </c>
      <c r="C46" s="22">
        <v>0</v>
      </c>
      <c r="D46" s="22">
        <v>0</v>
      </c>
      <c r="E46" s="22">
        <v>0</v>
      </c>
      <c r="F46" s="19"/>
      <c r="G46" s="19" t="e">
        <f t="shared" si="13"/>
        <v>#DIV/0!</v>
      </c>
    </row>
    <row r="47" spans="1:7" ht="37.5" customHeight="1" x14ac:dyDescent="0.25">
      <c r="A47" s="4" t="s">
        <v>65</v>
      </c>
      <c r="B47" s="5" t="s">
        <v>66</v>
      </c>
      <c r="C47" s="13">
        <f>SUM(C48:C50)</f>
        <v>73834574.439999998</v>
      </c>
      <c r="D47" s="14">
        <f>SUM(D48:D50)</f>
        <v>73708094.439999998</v>
      </c>
      <c r="E47" s="14">
        <f>SUM(E48:E50)</f>
        <v>1042000.58</v>
      </c>
      <c r="F47" s="15">
        <f t="shared" si="1"/>
        <v>1.41126374453036</v>
      </c>
      <c r="G47" s="15">
        <f>E47/D47*100</f>
        <v>1.4136854139516675</v>
      </c>
    </row>
    <row r="48" spans="1:7" ht="20.25" customHeight="1" x14ac:dyDescent="0.25">
      <c r="A48" s="7" t="s">
        <v>70</v>
      </c>
      <c r="B48" s="8" t="s">
        <v>67</v>
      </c>
      <c r="C48" s="22">
        <v>19500000</v>
      </c>
      <c r="D48" s="22">
        <v>19500000</v>
      </c>
      <c r="E48" s="22">
        <v>932647.61</v>
      </c>
      <c r="F48" s="19">
        <f t="shared" si="1"/>
        <v>4.7828082564102568</v>
      </c>
      <c r="G48" s="19">
        <f>E48/D48*100</f>
        <v>4.7828082564102568</v>
      </c>
    </row>
    <row r="49" spans="1:7" ht="32.25" customHeight="1" x14ac:dyDescent="0.25">
      <c r="A49" s="7" t="s">
        <v>71</v>
      </c>
      <c r="B49" s="8" t="s">
        <v>68</v>
      </c>
      <c r="C49" s="22">
        <v>573000</v>
      </c>
      <c r="D49" s="22">
        <v>573000</v>
      </c>
      <c r="E49" s="22">
        <v>0</v>
      </c>
      <c r="F49" s="19">
        <f t="shared" si="1"/>
        <v>0</v>
      </c>
      <c r="G49" s="19">
        <f t="shared" ref="G49:G55" si="14">E49/D49*100</f>
        <v>0</v>
      </c>
    </row>
    <row r="50" spans="1:7" ht="19.5" customHeight="1" x14ac:dyDescent="0.25">
      <c r="A50" s="7" t="s">
        <v>72</v>
      </c>
      <c r="B50" s="8" t="s">
        <v>69</v>
      </c>
      <c r="C50" s="22">
        <v>53761574.439999998</v>
      </c>
      <c r="D50" s="22">
        <v>53635094.439999998</v>
      </c>
      <c r="E50" s="22">
        <v>109352.97</v>
      </c>
      <c r="F50" s="19">
        <f t="shared" si="1"/>
        <v>0.20340358544008444</v>
      </c>
      <c r="G50" s="19">
        <f t="shared" si="14"/>
        <v>0.20388324312979436</v>
      </c>
    </row>
    <row r="51" spans="1:7" ht="29.25" customHeight="1" x14ac:dyDescent="0.25">
      <c r="A51" s="4" t="s">
        <v>74</v>
      </c>
      <c r="B51" s="5" t="s">
        <v>73</v>
      </c>
      <c r="C51" s="14">
        <f>SUM(C52:C53)</f>
        <v>89674500</v>
      </c>
      <c r="D51" s="14">
        <f t="shared" ref="D51:E51" si="15">SUM(D52:D53)</f>
        <v>128896722.23</v>
      </c>
      <c r="E51" s="14">
        <f t="shared" si="15"/>
        <v>3500000</v>
      </c>
      <c r="F51" s="15">
        <f t="shared" si="1"/>
        <v>3.9030047560900809</v>
      </c>
      <c r="G51" s="15">
        <f t="shared" si="14"/>
        <v>2.7153522133438659</v>
      </c>
    </row>
    <row r="52" spans="1:7" ht="18.75" customHeight="1" x14ac:dyDescent="0.25">
      <c r="A52" s="7" t="s">
        <v>75</v>
      </c>
      <c r="B52" s="8" t="s">
        <v>76</v>
      </c>
      <c r="C52" s="22">
        <v>89674500</v>
      </c>
      <c r="D52" s="22">
        <v>128896722.23</v>
      </c>
      <c r="E52" s="22">
        <v>3500000</v>
      </c>
      <c r="F52" s="19">
        <f t="shared" si="1"/>
        <v>3.9030047560900809</v>
      </c>
      <c r="G52" s="19">
        <f t="shared" si="14"/>
        <v>2.7153522133438659</v>
      </c>
    </row>
    <row r="53" spans="1:7" ht="7.5" hidden="1" customHeight="1" x14ac:dyDescent="0.25">
      <c r="A53" s="7" t="s">
        <v>99</v>
      </c>
      <c r="B53" s="8" t="s">
        <v>96</v>
      </c>
      <c r="C53" s="22">
        <v>0</v>
      </c>
      <c r="D53" s="22">
        <v>0</v>
      </c>
      <c r="E53" s="22">
        <v>0</v>
      </c>
      <c r="F53" s="19" t="e">
        <f t="shared" si="1"/>
        <v>#DIV/0!</v>
      </c>
      <c r="G53" s="19"/>
    </row>
    <row r="54" spans="1:7" ht="34.5" customHeight="1" x14ac:dyDescent="0.25">
      <c r="A54" s="4" t="s">
        <v>77</v>
      </c>
      <c r="B54" s="6">
        <v>1200</v>
      </c>
      <c r="C54" s="13">
        <f>SUM(C55)</f>
        <v>5464750</v>
      </c>
      <c r="D54" s="13">
        <f t="shared" ref="D54:E54" si="16">SUM(D55)</f>
        <v>5464750</v>
      </c>
      <c r="E54" s="13">
        <f t="shared" si="16"/>
        <v>495036.58</v>
      </c>
      <c r="F54" s="25">
        <f>E54/C54*100</f>
        <v>9.0587232718788595</v>
      </c>
      <c r="G54" s="25">
        <f>E54/D54*100</f>
        <v>9.0587232718788595</v>
      </c>
    </row>
    <row r="55" spans="1:7" ht="36" customHeight="1" x14ac:dyDescent="0.25">
      <c r="A55" s="7" t="s">
        <v>78</v>
      </c>
      <c r="B55" s="9">
        <v>1202</v>
      </c>
      <c r="C55" s="20">
        <v>5464750</v>
      </c>
      <c r="D55" s="17">
        <v>5464750</v>
      </c>
      <c r="E55" s="18">
        <v>495036.58</v>
      </c>
      <c r="F55" s="19">
        <f t="shared" si="1"/>
        <v>9.0587232718788595</v>
      </c>
      <c r="G55" s="19">
        <f t="shared" si="14"/>
        <v>9.0587232718788595</v>
      </c>
    </row>
    <row r="56" spans="1:7" ht="51.6" customHeight="1" x14ac:dyDescent="0.25">
      <c r="A56" s="4" t="s">
        <v>79</v>
      </c>
      <c r="B56" s="6">
        <v>1300</v>
      </c>
      <c r="C56" s="13">
        <f>C57</f>
        <v>24479.45</v>
      </c>
      <c r="D56" s="13">
        <f t="shared" ref="D56" si="17">D57</f>
        <v>24479.45</v>
      </c>
      <c r="E56" s="13">
        <f>E57</f>
        <v>2463.02</v>
      </c>
      <c r="F56" s="25">
        <f>E56/C56*100</f>
        <v>10.061582265941432</v>
      </c>
      <c r="G56" s="25">
        <f>E56/D56*100</f>
        <v>10.061582265941432</v>
      </c>
    </row>
    <row r="57" spans="1:7" ht="54.6" customHeight="1" x14ac:dyDescent="0.25">
      <c r="A57" s="7" t="s">
        <v>80</v>
      </c>
      <c r="B57" s="9">
        <v>1301</v>
      </c>
      <c r="C57" s="16">
        <v>24479.45</v>
      </c>
      <c r="D57" s="22">
        <v>24479.45</v>
      </c>
      <c r="E57" s="22">
        <v>2463.02</v>
      </c>
      <c r="F57" s="19">
        <f t="shared" ref="F57" si="18">E57/C57*100</f>
        <v>10.061582265941432</v>
      </c>
      <c r="G57" s="19">
        <f t="shared" ref="G57" si="19">E57/D57*100</f>
        <v>10.061582265941432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2026 года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Наталья Порошина</cp:lastModifiedBy>
  <cp:lastPrinted>2024-02-28T08:34:56Z</cp:lastPrinted>
  <dcterms:created xsi:type="dcterms:W3CDTF">2016-08-26T04:33:48Z</dcterms:created>
  <dcterms:modified xsi:type="dcterms:W3CDTF">2026-03-03T11:21:12Z</dcterms:modified>
</cp:coreProperties>
</file>